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>
    <definedName name="_xlnm.Print_Area" localSheetId="0">'листопад'!$A$1:$V$27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<sst xmlns="http://schemas.openxmlformats.org/spreadsheetml/2006/main" count="25" uniqueCount="23">
  <si>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</si>
  <si>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</si>
  <si>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</si>
  <si>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</si>
  <si>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</si>
  <si>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</si>
  <si>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</si>
  <si>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</si>
  <si>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</si>
  <si>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</si>
  <si>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</si>
  <si>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</si>
  <si>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</si>
  <si>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</si>
  <si>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</si>
  <si>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</si>
  <si>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</si>
  <si>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</si>
  <si>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</si>
  <si>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</si>
  <si>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</si>
  <si>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</si>
  <si>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Витяг з відомість нарахування заробітної плати за грудень місяць 2021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</si>
</sst>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1">
      <selection activeCell="K13" sqref="K13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88"/>
      <c r="Q1" s="88"/>
      <c r="R1" s="88"/>
      <c r="S1" s="88"/>
      <c r="T1" s="88"/>
      <c r="U1" s="88"/>
      <c r="V1" s="88"/>
    </row>
    <row r="2" spans="16:22" ht="12.75">
      <c r="P2" s="88"/>
      <c r="Q2" s="88"/>
      <c r="R2" s="88"/>
      <c r="S2" s="88"/>
      <c r="T2" s="88"/>
      <c r="U2" s="88"/>
      <c r="V2" s="88"/>
    </row>
    <row r="3" spans="1:22" ht="15.75">
      <c r="A3" s="89" t="s">
        <v>18</v>
      </c>
      <c r="B3" s="89"/>
      <c r="C3" s="89"/>
      <c r="D3" s="89"/>
      <c r="E3" s="89"/>
      <c r="F3" s="89"/>
      <c r="G3" s="89"/>
      <c r="H3" s="89"/>
      <c r="I3" s="1"/>
      <c r="J3" s="1"/>
      <c r="P3" s="88"/>
      <c r="Q3" s="88"/>
      <c r="R3" s="88"/>
      <c r="S3" s="88"/>
      <c r="T3" s="88"/>
      <c r="U3" s="88"/>
      <c r="V3" s="88"/>
    </row>
    <row r="4" spans="1:23" ht="15.75">
      <c r="A4" s="90" t="s">
        <v>19</v>
      </c>
      <c r="B4" s="90"/>
      <c r="C4" s="90"/>
      <c r="D4" s="90"/>
      <c r="E4" s="90"/>
      <c r="F4" s="90"/>
      <c r="G4" s="90"/>
      <c r="H4" s="90"/>
      <c r="I4" s="23"/>
      <c r="J4" s="23"/>
      <c r="K4" s="23"/>
      <c r="L4" s="23"/>
      <c r="M4" s="23"/>
      <c r="N4" s="23"/>
      <c r="O4" s="23"/>
      <c r="P4" s="88"/>
      <c r="Q4" s="88"/>
      <c r="R4" s="88"/>
      <c r="S4" s="88"/>
      <c r="T4" s="88"/>
      <c r="U4" s="88"/>
      <c r="V4" s="88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88"/>
      <c r="Q5" s="88"/>
      <c r="R5" s="88"/>
      <c r="S5" s="88"/>
      <c r="T5" s="88"/>
      <c r="U5" s="88"/>
      <c r="V5" s="88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91"/>
      <c r="M7" s="91"/>
      <c r="N7" s="25"/>
      <c r="O7" s="25"/>
      <c r="P7" s="25"/>
      <c r="Q7" s="25"/>
      <c r="R7" s="29" t="s">
        <v>17</v>
      </c>
      <c r="S7" s="30"/>
      <c r="T7" s="32"/>
      <c r="U7" s="92"/>
      <c r="V7" s="92"/>
    </row>
    <row r="8" spans="20:22" ht="12.75">
      <c r="T8" s="34"/>
      <c r="U8" s="34"/>
      <c r="V8" s="34"/>
    </row>
    <row r="9" spans="2:18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77" t="s">
        <v>17</v>
      </c>
      <c r="D10" s="77"/>
      <c r="E10" s="77"/>
      <c r="F10" s="77"/>
      <c r="G10" s="77"/>
      <c r="H10" s="77"/>
      <c r="I10" s="77"/>
      <c r="J10" s="77"/>
      <c r="K10" s="77"/>
      <c r="L10" s="77"/>
      <c r="M10" s="14"/>
      <c r="N10" s="14"/>
      <c r="O10" s="3"/>
      <c r="P10" s="3"/>
      <c r="Q10" s="3"/>
      <c r="R10" s="3"/>
    </row>
    <row r="11" spans="1:18" ht="21" customHeight="1">
      <c r="A11" s="71" t="s">
        <v>0</v>
      </c>
      <c r="B11" s="78" t="s">
        <v>1</v>
      </c>
      <c r="C11" s="80" t="s">
        <v>2</v>
      </c>
      <c r="D11" s="82" t="s">
        <v>3</v>
      </c>
      <c r="E11" s="84" t="s">
        <v>12</v>
      </c>
      <c r="F11" s="75" t="s">
        <v>4</v>
      </c>
      <c r="G11" s="86" t="s">
        <v>5</v>
      </c>
      <c r="H11" s="87"/>
      <c r="I11" s="84" t="s">
        <v>13</v>
      </c>
      <c r="J11" s="84" t="s">
        <v>14</v>
      </c>
      <c r="K11" s="73" t="s">
        <v>8</v>
      </c>
      <c r="L11" s="75" t="s">
        <v>20</v>
      </c>
      <c r="M11" s="69">
        <v>0.015</v>
      </c>
      <c r="N11" s="71" t="s">
        <v>15</v>
      </c>
      <c r="O11" s="71" t="s">
        <v>21</v>
      </c>
      <c r="P11" s="71" t="s">
        <v>9</v>
      </c>
      <c r="Q11" s="71" t="s">
        <v>10</v>
      </c>
      <c r="R11" s="71" t="s">
        <v>11</v>
      </c>
    </row>
    <row r="12" spans="1:21" ht="61.5" customHeight="1">
      <c r="A12" s="72"/>
      <c r="B12" s="79"/>
      <c r="C12" s="81"/>
      <c r="D12" s="83"/>
      <c r="E12" s="85"/>
      <c r="F12" s="76"/>
      <c r="G12" s="13" t="s">
        <v>6</v>
      </c>
      <c r="H12" s="13" t="s">
        <v>7</v>
      </c>
      <c r="I12" s="85"/>
      <c r="J12" s="85"/>
      <c r="K12" s="74"/>
      <c r="L12" s="76"/>
      <c r="M12" s="70"/>
      <c r="N12" s="72"/>
      <c r="O12" s="72"/>
      <c r="P12" s="72"/>
      <c r="Q12" s="72"/>
      <c r="R12" s="72"/>
      <c r="U12" s="9" t="s">
        <v>17</v>
      </c>
    </row>
    <row r="13" spans="1:21" ht="16.5" customHeight="1">
      <c r="A13" s="19">
        <v>1</v>
      </c>
      <c r="B13" s="55" t="s">
        <v>16</v>
      </c>
      <c r="C13" s="44">
        <v>22</v>
      </c>
      <c r="D13" s="44">
        <v>22</v>
      </c>
      <c r="E13" s="11">
        <f>(7400/C13)*D13</f>
        <v>7400</v>
      </c>
      <c r="F13" s="11">
        <f>(700/C13)*D13</f>
        <v>700</v>
      </c>
      <c r="G13" s="10">
        <v>50</v>
      </c>
      <c r="H13" s="18">
        <f>E13*0.5</f>
        <v>3700</v>
      </c>
      <c r="I13" s="41">
        <v>275.39</v>
      </c>
      <c r="J13" s="46">
        <v>7400</v>
      </c>
      <c r="K13" s="11">
        <f>E13++F13+H13+I13+J13</f>
        <v>19475.39</v>
      </c>
      <c r="L13" s="11">
        <f>K13*0.18</f>
        <v>3505.5701999999997</v>
      </c>
      <c r="M13" s="11">
        <f>K13*0.015</f>
        <v>292.13084999999995</v>
      </c>
      <c r="N13" s="36">
        <v>50</v>
      </c>
      <c r="O13" s="11">
        <f>K13*0.0841</f>
        <v>1637.880299</v>
      </c>
      <c r="P13" s="11">
        <v>4800</v>
      </c>
      <c r="Q13" s="6">
        <f>L13+M13+N13+P13</f>
        <v>8647.70105</v>
      </c>
      <c r="R13" s="20">
        <f>K13-Q13</f>
        <v>10827.68895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7400</v>
      </c>
      <c r="F14" s="6">
        <f>SUM(F13:F13)</f>
        <v>700</v>
      </c>
      <c r="G14" s="5"/>
      <c r="H14" s="6">
        <f aca="true" t="shared" si="0" ref="H14:N14">SUM(H13:H13)</f>
        <v>3700</v>
      </c>
      <c r="I14" s="6">
        <f t="shared" si="0"/>
        <v>275.39</v>
      </c>
      <c r="J14" s="6">
        <f t="shared" si="0"/>
        <v>7400</v>
      </c>
      <c r="K14" s="18">
        <f t="shared" si="0"/>
        <v>19475.39</v>
      </c>
      <c r="L14" s="18">
        <f t="shared" si="0"/>
        <v>3505.5701999999997</v>
      </c>
      <c r="M14" s="18">
        <f t="shared" si="0"/>
        <v>292.13084999999995</v>
      </c>
      <c r="N14" s="42">
        <f t="shared" si="0"/>
        <v>50</v>
      </c>
      <c r="O14" s="18">
        <v>7142.98</v>
      </c>
      <c r="P14" s="18">
        <f>SUM(P13:P13)</f>
        <v>4800</v>
      </c>
      <c r="Q14" s="18">
        <f>SUM(Q13:Q13)</f>
        <v>8647.70105</v>
      </c>
      <c r="R14" s="41">
        <f>SUM(R13:R13)</f>
        <v>10827.68895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63"/>
      <c r="C16" s="63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64"/>
      <c r="C18" s="64"/>
      <c r="D18" s="64"/>
      <c r="E18" s="64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65"/>
      <c r="D20" s="66"/>
      <c r="E20" s="66"/>
      <c r="F20" s="66"/>
      <c r="G20" s="66"/>
      <c r="H20" s="66"/>
      <c r="I20" s="66"/>
      <c r="J20" s="66"/>
    </row>
    <row r="21" spans="3:10" ht="12.75">
      <c r="C21" s="67"/>
      <c r="D21" s="68"/>
      <c r="E21" s="68"/>
      <c r="F21" s="68"/>
      <c r="G21" s="68"/>
      <c r="H21" s="68"/>
      <c r="I21" s="68"/>
      <c r="J21" s="68"/>
    </row>
    <row r="23" spans="2:10" ht="12.75">
      <c r="B23" s="57"/>
      <c r="C23" s="61"/>
      <c r="D23" s="62"/>
      <c r="E23" s="62"/>
      <c r="F23" s="62"/>
      <c r="G23" s="62"/>
      <c r="H23" s="62"/>
      <c r="I23" s="62"/>
      <c r="J23" s="62"/>
    </row>
    <row r="24" spans="3:10" ht="12.75">
      <c r="C24" s="61"/>
      <c r="D24" s="62"/>
      <c r="E24" s="62"/>
      <c r="F24" s="62"/>
      <c r="G24" s="62"/>
      <c r="H24" s="62"/>
      <c r="I24" s="62"/>
      <c r="J24" s="62"/>
    </row>
  </sheetData>
  <sheetProtection/>
  <mergeCells count="29">
    <mergeCell ref="I11:I12"/>
    <mergeCell ref="J11:J12"/>
    <mergeCell ref="P1:V5"/>
    <mergeCell ref="A3:H3"/>
    <mergeCell ref="A4:H4"/>
    <mergeCell ref="L7:M7"/>
    <mergeCell ref="U7:V7"/>
    <mergeCell ref="K11:K12"/>
    <mergeCell ref="L11:L12"/>
    <mergeCell ref="C10:L10"/>
    <mergeCell ref="A11:A12"/>
    <mergeCell ref="B11:B12"/>
    <mergeCell ref="C11:C12"/>
    <mergeCell ref="D11:D12"/>
    <mergeCell ref="E11:E12"/>
    <mergeCell ref="F11:F12"/>
    <mergeCell ref="G11:H11"/>
    <mergeCell ref="M11:M12"/>
    <mergeCell ref="N11:N12"/>
    <mergeCell ref="O11:O12"/>
    <mergeCell ref="P11:P12"/>
    <mergeCell ref="Q11:Q12"/>
    <mergeCell ref="R11:R12"/>
    <mergeCell ref="C23:J23"/>
    <mergeCell ref="C24:J24"/>
    <mergeCell ref="B16:C16"/>
    <mergeCell ref="B18:E18"/>
    <mergeCell ref="C20:J20"/>
    <mergeCell ref="C21:J21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Zvernenya</cp:lastModifiedBy>
  <cp:lastPrinted>2021-12-28T12:52:09Z</cp:lastPrinted>
  <dcterms:created xsi:type="dcterms:W3CDTF">1996-10-08T23:32:33Z</dcterms:created>
  <dcterms:modified xsi:type="dcterms:W3CDTF">2022-01-05T09:04:44Z</dcterms:modified>
  <cp:category/>
  <cp:version/>
  <cp:contentType/>
  <cp:contentStatus/>
</cp:coreProperties>
</file>